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09"/>
  <workbookPr showInkAnnotation="0"/>
  <mc:AlternateContent xmlns:mc="http://schemas.openxmlformats.org/markup-compatibility/2006">
    <mc:Choice Requires="x15">
      <x15ac:absPath xmlns:x15ac="http://schemas.microsoft.com/office/spreadsheetml/2010/11/ac" url="https://d.docs.live.net/61a4eb7621a4571d/Escritorio/"/>
    </mc:Choice>
  </mc:AlternateContent>
  <xr:revisionPtr revIDLastSave="0" documentId="8_{33B7B11E-50F3-4D12-A05E-DEA80FBA2B2E}" xr6:coauthVersionLast="47" xr6:coauthVersionMax="47" xr10:uidLastSave="{00000000-0000-0000-0000-000000000000}"/>
  <bookViews>
    <workbookView xWindow="540" yWindow="195" windowWidth="24405" windowHeight="15390" tabRatio="500" firstSheet="1" activeTab="1" xr2:uid="{00000000-000D-0000-FFFF-FFFF00000000}"/>
  </bookViews>
  <sheets>
    <sheet name="F27Liquidacion_comisiones" sheetId="2" r:id="rId1"/>
    <sheet name="Validaciones" sheetId="3" r:id="rId2"/>
  </sheets>
  <definedNames>
    <definedName name="_xlnm._FilterDatabase" localSheetId="0" hidden="1">F27Liquidacion_comisiones!$A$20:$P$32</definedName>
  </definedNames>
  <calcPr calcId="191028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24" i="2" l="1"/>
  <c r="J24" i="2" s="1"/>
  <c r="K24" i="2" s="1"/>
  <c r="I25" i="2"/>
  <c r="I26" i="2"/>
  <c r="I27" i="2"/>
  <c r="I28" i="2"/>
  <c r="I29" i="2"/>
  <c r="I30" i="2"/>
  <c r="I31" i="2"/>
  <c r="I22" i="2"/>
  <c r="J22" i="2" s="1"/>
  <c r="K22" i="2" s="1"/>
  <c r="I23" i="2"/>
  <c r="J23" i="2" s="1"/>
  <c r="K23" i="2" s="1"/>
  <c r="J25" i="2"/>
  <c r="K25" i="2" s="1"/>
  <c r="J26" i="2"/>
  <c r="K26" i="2" s="1"/>
  <c r="J27" i="2"/>
  <c r="K27" i="2" s="1"/>
  <c r="D23" i="2"/>
  <c r="D24" i="2"/>
  <c r="D25" i="2"/>
  <c r="D26" i="2"/>
  <c r="D27" i="2"/>
  <c r="D28" i="2"/>
  <c r="D29" i="2"/>
  <c r="D30" i="2"/>
  <c r="D31" i="2"/>
  <c r="D22" i="2"/>
  <c r="J29" i="2"/>
  <c r="K29" i="2" s="1"/>
  <c r="J30" i="2"/>
  <c r="K30" i="2" s="1"/>
  <c r="J31" i="2"/>
  <c r="K31" i="2" s="1"/>
  <c r="J28" i="2"/>
  <c r="K28" i="2" s="1"/>
  <c r="J32" i="2" l="1"/>
  <c r="K32" i="2" s="1"/>
</calcChain>
</file>

<file path=xl/sharedStrings.xml><?xml version="1.0" encoding="utf-8"?>
<sst xmlns="http://schemas.openxmlformats.org/spreadsheetml/2006/main" count="58" uniqueCount="42">
  <si>
    <t>R</t>
  </si>
  <si>
    <t>V</t>
  </si>
  <si>
    <t>% COM</t>
  </si>
  <si>
    <t>Venta</t>
  </si>
  <si>
    <t>Cierre de negocio completo</t>
  </si>
  <si>
    <t>Cierre de negocio medio</t>
  </si>
  <si>
    <t>Cliente propietario fidelizado</t>
  </si>
  <si>
    <t>Cliente referido</t>
  </si>
  <si>
    <t>Gestión comercial</t>
  </si>
  <si>
    <t>Gestión inventario</t>
  </si>
  <si>
    <t>Inmueble captado</t>
  </si>
  <si>
    <t>Manejo del inmueble</t>
  </si>
  <si>
    <t>Cierre renta administración</t>
  </si>
  <si>
    <t>Renta</t>
  </si>
  <si>
    <t>Ninguna</t>
  </si>
  <si>
    <t>Renta Administración</t>
  </si>
  <si>
    <t>F27 LIQUIDACIÓN DE COMISIONES</t>
  </si>
  <si>
    <t>Mes:</t>
  </si>
  <si>
    <t>Marzo</t>
  </si>
  <si>
    <t>Fecha:</t>
  </si>
  <si>
    <t>Tipo documento de asesor:</t>
  </si>
  <si>
    <t>C.C. o C.E</t>
  </si>
  <si>
    <t>Código Asesor:</t>
  </si>
  <si>
    <t>Pág:</t>
  </si>
  <si>
    <t>ASESOR</t>
  </si>
  <si>
    <t>No. DOCUMENTO</t>
  </si>
  <si>
    <t>RADICADO</t>
  </si>
  <si>
    <t>TIPO TRANSAC</t>
  </si>
  <si>
    <t>% PACTADO</t>
  </si>
  <si>
    <t>COD I</t>
  </si>
  <si>
    <t>VALOR CIERRE</t>
  </si>
  <si>
    <t>TIPO DE COMISIÓN</t>
  </si>
  <si>
    <t>VALOR COMISIÓN</t>
  </si>
  <si>
    <t>VALOR DE IBC DE SEGURIDAD SOCIAL</t>
  </si>
  <si>
    <t>CTA COB</t>
  </si>
  <si>
    <t>SEGU SOC</t>
  </si>
  <si>
    <t>RUT</t>
  </si>
  <si>
    <t>COP CED</t>
  </si>
  <si>
    <t>CERT BAN</t>
  </si>
  <si>
    <t>R7-22</t>
  </si>
  <si>
    <t>Total</t>
  </si>
  <si>
    <t>Salario mínimo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</si>
</sst>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"/>
    <numFmt numFmtId="165" formatCode="0.0%"/>
    <numFmt numFmtId="166" formatCode="[$$-240A]\ #,##0"/>
  </numFmts>
  <fonts count="9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0" xfId="0" applyProtection="1">
      <protection locked="0"/>
    </xf>
    <xf numFmtId="0" fontId="4" fillId="0" borderId="4" xfId="0" applyFont="1" applyBorder="1" applyAlignment="1" applyProtection="1">
      <alignment horizontal="center"/>
      <protection locked="0"/>
    </xf>
    <xf numFmtId="1" fontId="6" fillId="0" borderId="0" xfId="0" applyNumberFormat="1" applyFont="1" applyProtection="1">
      <protection locked="0"/>
    </xf>
    <xf numFmtId="165" fontId="6" fillId="0" borderId="0" xfId="0" applyNumberFormat="1" applyFont="1" applyProtection="1">
      <protection locked="0"/>
    </xf>
    <xf numFmtId="0" fontId="6" fillId="0" borderId="0" xfId="0" applyFont="1" applyProtection="1">
      <protection locked="0"/>
    </xf>
    <xf numFmtId="0" fontId="4" fillId="0" borderId="1" xfId="0" applyFont="1" applyBorder="1" applyAlignment="1" applyProtection="1">
      <alignment horizontal="center" wrapText="1"/>
      <protection locked="0"/>
    </xf>
    <xf numFmtId="0" fontId="0" fillId="0" borderId="0" xfId="0" applyProtection="1">
      <protection hidden="1"/>
    </xf>
    <xf numFmtId="0" fontId="5" fillId="0" borderId="2" xfId="0" applyFont="1" applyBorder="1" applyAlignment="1" applyProtection="1">
      <alignment horizontal="center" wrapText="1"/>
      <protection hidden="1"/>
    </xf>
    <xf numFmtId="164" fontId="7" fillId="0" borderId="1" xfId="0" applyNumberFormat="1" applyFont="1" applyBorder="1" applyProtection="1">
      <protection hidden="1"/>
    </xf>
    <xf numFmtId="0" fontId="4" fillId="0" borderId="1" xfId="0" applyFont="1" applyBorder="1" applyAlignment="1">
      <alignment horizontal="center" wrapText="1"/>
    </xf>
    <xf numFmtId="164" fontId="8" fillId="0" borderId="1" xfId="0" applyNumberFormat="1" applyFont="1" applyBorder="1" applyProtection="1">
      <protection hidden="1"/>
    </xf>
    <xf numFmtId="9" fontId="6" fillId="0" borderId="0" xfId="0" applyNumberFormat="1" applyFont="1" applyProtection="1">
      <protection hidden="1"/>
    </xf>
    <xf numFmtId="0" fontId="8" fillId="0" borderId="1" xfId="0" applyFont="1" applyBorder="1" applyProtection="1">
      <protection hidden="1"/>
    </xf>
    <xf numFmtId="0" fontId="0" fillId="0" borderId="4" xfId="0" applyBorder="1" applyAlignment="1">
      <alignment horizontal="left"/>
    </xf>
    <xf numFmtId="0" fontId="0" fillId="0" borderId="4" xfId="0" applyBorder="1" applyProtection="1">
      <protection hidden="1"/>
    </xf>
    <xf numFmtId="0" fontId="0" fillId="0" borderId="8" xfId="0" applyBorder="1" applyProtection="1">
      <protection locked="0"/>
    </xf>
    <xf numFmtId="0" fontId="0" fillId="0" borderId="10" xfId="0" applyBorder="1" applyProtection="1">
      <protection locked="0"/>
    </xf>
    <xf numFmtId="0" fontId="0" fillId="0" borderId="11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13" xfId="0" applyBorder="1" applyProtection="1">
      <protection locked="0"/>
    </xf>
    <xf numFmtId="0" fontId="0" fillId="0" borderId="9" xfId="0" applyBorder="1"/>
    <xf numFmtId="0" fontId="0" fillId="0" borderId="7" xfId="0" applyBorder="1" applyAlignment="1" applyProtection="1">
      <alignment horizontal="left"/>
      <protection locked="0"/>
    </xf>
    <xf numFmtId="0" fontId="0" fillId="0" borderId="5" xfId="0" applyBorder="1" applyAlignment="1" applyProtection="1">
      <alignment horizontal="left"/>
      <protection locked="0"/>
    </xf>
    <xf numFmtId="0" fontId="0" fillId="0" borderId="3" xfId="0" applyBorder="1" applyAlignment="1" applyProtection="1">
      <alignment horizontal="left"/>
      <protection locked="0"/>
    </xf>
    <xf numFmtId="0" fontId="0" fillId="0" borderId="14" xfId="0" applyBorder="1" applyAlignment="1" applyProtection="1">
      <alignment horizontal="left"/>
      <protection locked="0"/>
    </xf>
    <xf numFmtId="0" fontId="0" fillId="0" borderId="7" xfId="0" applyBorder="1" applyProtection="1">
      <protection locked="0"/>
    </xf>
    <xf numFmtId="0" fontId="0" fillId="0" borderId="5" xfId="0" applyBorder="1" applyProtection="1">
      <protection locked="0"/>
    </xf>
    <xf numFmtId="0" fontId="4" fillId="0" borderId="5" xfId="0" applyFont="1" applyBorder="1" applyAlignment="1" applyProtection="1">
      <alignment horizontal="center" wrapText="1"/>
      <protection locked="0"/>
    </xf>
    <xf numFmtId="165" fontId="6" fillId="0" borderId="0" xfId="0" applyNumberFormat="1" applyFont="1" applyAlignment="1" applyProtection="1">
      <alignment wrapText="1"/>
      <protection locked="0"/>
    </xf>
    <xf numFmtId="9" fontId="6" fillId="0" borderId="0" xfId="0" applyNumberFormat="1" applyFont="1" applyAlignment="1" applyProtection="1">
      <alignment wrapText="1"/>
      <protection locked="0"/>
    </xf>
    <xf numFmtId="0" fontId="6" fillId="0" borderId="0" xfId="0" applyFont="1" applyAlignment="1" applyProtection="1">
      <alignment wrapText="1"/>
      <protection locked="0"/>
    </xf>
    <xf numFmtId="0" fontId="0" fillId="0" borderId="7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6" fillId="0" borderId="6" xfId="0" applyFont="1" applyBorder="1" applyAlignment="1" applyProtection="1">
      <alignment wrapText="1"/>
      <protection hidden="1"/>
    </xf>
    <xf numFmtId="0" fontId="1" fillId="0" borderId="6" xfId="0" applyFont="1" applyBorder="1" applyProtection="1">
      <protection locked="0"/>
    </xf>
    <xf numFmtId="165" fontId="6" fillId="0" borderId="6" xfId="0" applyNumberFormat="1" applyFont="1" applyBorder="1" applyProtection="1">
      <protection hidden="1"/>
    </xf>
    <xf numFmtId="166" fontId="0" fillId="0" borderId="0" xfId="0" applyNumberFormat="1"/>
    <xf numFmtId="0" fontId="5" fillId="0" borderId="2" xfId="0" applyFont="1" applyBorder="1" applyAlignment="1" applyProtection="1">
      <alignment horizontal="center" wrapText="1"/>
      <protection hidden="1"/>
    </xf>
    <xf numFmtId="0" fontId="5" fillId="0" borderId="2" xfId="0" applyFont="1" applyBorder="1" applyAlignment="1" applyProtection="1">
      <alignment horizontal="center"/>
      <protection hidden="1"/>
    </xf>
    <xf numFmtId="0" fontId="3" fillId="0" borderId="4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wrapText="1"/>
    </xf>
    <xf numFmtId="0" fontId="0" fillId="0" borderId="7" xfId="0" applyBorder="1" applyAlignment="1"/>
    <xf numFmtId="0" fontId="0" fillId="0" borderId="5" xfId="0" applyBorder="1" applyAlignment="1"/>
    <xf numFmtId="0" fontId="0" fillId="0" borderId="6" xfId="0" applyBorder="1" applyAlignment="1"/>
    <xf numFmtId="165" fontId="1" fillId="0" borderId="6" xfId="0" applyNumberFormat="1" applyFont="1" applyBorder="1" applyProtection="1">
      <protection locked="0"/>
    </xf>
    <xf numFmtId="164" fontId="1" fillId="0" borderId="6" xfId="0" applyNumberFormat="1" applyFont="1" applyBorder="1" applyProtection="1">
      <protection locked="0"/>
    </xf>
    <xf numFmtId="164" fontId="1" fillId="0" borderId="6" xfId="0" applyNumberFormat="1" applyFont="1" applyBorder="1" applyAlignment="1" applyProtection="1">
      <alignment wrapText="1"/>
      <protection locked="0"/>
    </xf>
    <xf numFmtId="164" fontId="1" fillId="0" borderId="6" xfId="0" applyNumberFormat="1" applyFont="1" applyBorder="1" applyProtection="1">
      <protection hidden="1"/>
    </xf>
    <xf numFmtId="0" fontId="1" fillId="0" borderId="4" xfId="0" applyFont="1" applyBorder="1" applyAlignment="1" applyProtection="1">
      <protection locked="0"/>
    </xf>
    <xf numFmtId="0" fontId="1" fillId="0" borderId="7" xfId="0" applyFont="1" applyBorder="1" applyAlignment="1" applyProtection="1">
      <protection locked="0"/>
    </xf>
    <xf numFmtId="0" fontId="1" fillId="0" borderId="5" xfId="0" applyFont="1" applyBorder="1" applyAlignment="1" applyProtection="1">
      <protection locked="0"/>
    </xf>
    <xf numFmtId="165" fontId="1" fillId="0" borderId="1" xfId="0" applyNumberFormat="1" applyFont="1" applyBorder="1" applyProtection="1">
      <protection locked="0"/>
    </xf>
    <xf numFmtId="164" fontId="1" fillId="0" borderId="1" xfId="0" applyNumberFormat="1" applyFont="1" applyBorder="1" applyProtection="1">
      <protection locked="0"/>
    </xf>
    <xf numFmtId="0" fontId="1" fillId="0" borderId="1" xfId="0" quotePrefix="1" applyFont="1" applyBorder="1" applyProtection="1">
      <protection locked="0"/>
    </xf>
    <xf numFmtId="166" fontId="1" fillId="0" borderId="1" xfId="0" applyNumberFormat="1" applyFont="1" applyBorder="1" applyProtection="1">
      <protection locked="0"/>
    </xf>
    <xf numFmtId="0" fontId="1" fillId="0" borderId="1" xfId="0" applyFont="1" applyBorder="1" applyProtection="1">
      <protection locked="0"/>
    </xf>
    <xf numFmtId="0" fontId="1" fillId="0" borderId="1" xfId="0" applyFont="1" applyBorder="1"/>
    <xf numFmtId="0" fontId="1" fillId="0" borderId="1" xfId="0" applyFont="1" applyBorder="1" applyAlignment="1" applyProtection="1">
      <alignment wrapText="1"/>
      <protection hidden="1"/>
    </xf>
    <xf numFmtId="0" fontId="1" fillId="0" borderId="1" xfId="0" applyFont="1" applyBorder="1" applyProtection="1">
      <protection hidden="1"/>
    </xf>
    <xf numFmtId="0" fontId="1" fillId="0" borderId="1" xfId="0" applyFont="1" applyBorder="1" applyAlignment="1" applyProtection="1">
      <protection locked="0"/>
    </xf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32"/>
  <sheetViews>
    <sheetView view="pageLayout" topLeftCell="A18" zoomScale="80" zoomScaleNormal="100" zoomScalePageLayoutView="80" workbookViewId="0">
      <selection activeCell="K32" sqref="K32"/>
    </sheetView>
  </sheetViews>
  <sheetFormatPr defaultColWidth="11" defaultRowHeight="15.75"/>
  <cols>
    <col min="1" max="1" width="11.375" style="1" customWidth="1"/>
    <col min="2" max="2" width="10" style="1" customWidth="1"/>
    <col min="3" max="3" width="8.375" style="1" customWidth="1"/>
    <col min="4" max="4" width="6.5" style="33" customWidth="1"/>
    <col min="5" max="5" width="6.875" style="1" customWidth="1"/>
    <col min="6" max="6" width="6.5" style="1" customWidth="1"/>
    <col min="7" max="7" width="13.375" style="1" customWidth="1"/>
    <col min="8" max="8" width="10.875" style="1" customWidth="1"/>
    <col min="9" max="9" width="6.875" style="7" customWidth="1"/>
    <col min="10" max="10" width="12.25" style="1" customWidth="1"/>
    <col min="11" max="11" width="10.625" style="1" customWidth="1"/>
    <col min="12" max="14" width="4.125" style="1" customWidth="1"/>
    <col min="15" max="15" width="3.625" style="1" customWidth="1"/>
    <col min="16" max="16" width="5.125" style="1" customWidth="1"/>
  </cols>
  <sheetData>
    <row r="1" spans="2:16" hidden="1">
      <c r="D1" s="28" t="s">
        <v>0</v>
      </c>
      <c r="E1" s="2" t="s">
        <v>1</v>
      </c>
      <c r="I1" s="8" t="s">
        <v>2</v>
      </c>
      <c r="M1" s="16"/>
      <c r="N1" s="17"/>
      <c r="O1" s="17"/>
      <c r="P1" s="18"/>
    </row>
    <row r="2" spans="2:16" hidden="1">
      <c r="B2" s="4"/>
      <c r="C2" s="4"/>
      <c r="D2" s="29">
        <v>0.01</v>
      </c>
      <c r="E2" s="3" t="s">
        <v>3</v>
      </c>
      <c r="F2" s="5"/>
      <c r="G2" s="5"/>
      <c r="H2" s="5" t="s">
        <v>4</v>
      </c>
      <c r="I2" s="12">
        <v>0.25</v>
      </c>
      <c r="M2" s="19"/>
      <c r="P2" s="20"/>
    </row>
    <row r="3" spans="2:16" ht="21" hidden="1" customHeight="1">
      <c r="B3" s="4"/>
      <c r="C3" s="4"/>
      <c r="D3" s="29">
        <v>1.4999999999999999E-2</v>
      </c>
      <c r="E3" s="3" t="s">
        <v>3</v>
      </c>
      <c r="F3" s="5"/>
      <c r="G3" s="5"/>
      <c r="H3" s="5" t="s">
        <v>5</v>
      </c>
      <c r="I3" s="12">
        <v>0.125</v>
      </c>
      <c r="M3" s="19"/>
      <c r="P3" s="20"/>
    </row>
    <row r="4" spans="2:16" hidden="1">
      <c r="B4" s="4"/>
      <c r="C4" s="4"/>
      <c r="D4" s="29">
        <v>0.02</v>
      </c>
      <c r="E4" s="3" t="s">
        <v>3</v>
      </c>
      <c r="F4" s="5"/>
      <c r="G4" s="5"/>
      <c r="H4" s="5" t="s">
        <v>6</v>
      </c>
      <c r="I4" s="12">
        <v>0.1</v>
      </c>
      <c r="M4" s="19"/>
      <c r="P4" s="20"/>
    </row>
    <row r="5" spans="2:16" hidden="1">
      <c r="B5" s="4"/>
      <c r="C5" s="4"/>
      <c r="D5" s="29">
        <v>2.5000000000000001E-2</v>
      </c>
      <c r="E5" s="3" t="s">
        <v>3</v>
      </c>
      <c r="F5" s="5"/>
      <c r="G5" s="5"/>
      <c r="H5" s="5" t="s">
        <v>7</v>
      </c>
      <c r="I5" s="12">
        <v>0.15</v>
      </c>
      <c r="M5" s="19"/>
      <c r="P5" s="20"/>
    </row>
    <row r="6" spans="2:16" hidden="1">
      <c r="B6" s="4"/>
      <c r="C6" s="4"/>
      <c r="D6" s="29">
        <v>0.03</v>
      </c>
      <c r="E6" s="3" t="s">
        <v>3</v>
      </c>
      <c r="F6" s="5"/>
      <c r="G6" s="5"/>
      <c r="H6" s="5" t="s">
        <v>8</v>
      </c>
      <c r="I6" s="12">
        <v>0.15</v>
      </c>
      <c r="M6" s="19"/>
      <c r="P6" s="20"/>
    </row>
    <row r="7" spans="2:16" hidden="1">
      <c r="B7" s="4"/>
      <c r="C7" s="4"/>
      <c r="D7" s="29">
        <v>3.5000000000000003E-2</v>
      </c>
      <c r="E7" s="3" t="s">
        <v>3</v>
      </c>
      <c r="F7" s="5"/>
      <c r="G7" s="5"/>
      <c r="H7" s="5" t="s">
        <v>9</v>
      </c>
      <c r="I7" s="12">
        <v>0.05</v>
      </c>
      <c r="M7" s="19"/>
      <c r="P7" s="20"/>
    </row>
    <row r="8" spans="2:16" hidden="1">
      <c r="B8" s="4"/>
      <c r="C8" s="4"/>
      <c r="D8" s="29">
        <v>0.04</v>
      </c>
      <c r="E8" s="3" t="s">
        <v>3</v>
      </c>
      <c r="F8" s="5"/>
      <c r="G8" s="5"/>
      <c r="H8" s="5" t="s">
        <v>10</v>
      </c>
      <c r="I8" s="12">
        <v>0.15</v>
      </c>
      <c r="M8" s="19"/>
      <c r="P8" s="20"/>
    </row>
    <row r="9" spans="2:16" hidden="1">
      <c r="B9" s="4"/>
      <c r="C9" s="4"/>
      <c r="D9" s="29">
        <v>4.4999999999999998E-2</v>
      </c>
      <c r="E9" s="3" t="s">
        <v>3</v>
      </c>
      <c r="H9" s="5" t="s">
        <v>11</v>
      </c>
      <c r="I9" s="12">
        <v>0.05</v>
      </c>
      <c r="M9" s="19"/>
      <c r="P9" s="20"/>
    </row>
    <row r="10" spans="2:16" hidden="1">
      <c r="B10" s="4"/>
      <c r="C10" s="4"/>
      <c r="D10" s="29">
        <v>0.05</v>
      </c>
      <c r="E10" s="3" t="s">
        <v>3</v>
      </c>
      <c r="H10" s="5" t="s">
        <v>12</v>
      </c>
      <c r="I10" s="12">
        <v>1</v>
      </c>
      <c r="M10" s="19"/>
      <c r="P10" s="20"/>
    </row>
    <row r="11" spans="2:16" hidden="1">
      <c r="B11" s="3"/>
      <c r="C11" s="3"/>
      <c r="D11" s="29">
        <v>1</v>
      </c>
      <c r="E11" s="5" t="s">
        <v>13</v>
      </c>
      <c r="H11" s="5" t="s">
        <v>14</v>
      </c>
      <c r="I11" s="12">
        <v>0</v>
      </c>
      <c r="M11" s="19"/>
      <c r="P11" s="20"/>
    </row>
    <row r="12" spans="2:16" hidden="1">
      <c r="B12" s="3"/>
      <c r="C12" s="3"/>
      <c r="D12" s="29">
        <v>2</v>
      </c>
      <c r="E12" s="5" t="s">
        <v>13</v>
      </c>
      <c r="I12" s="12"/>
      <c r="M12" s="19"/>
      <c r="P12" s="20"/>
    </row>
    <row r="13" spans="2:16" hidden="1">
      <c r="B13" s="3"/>
      <c r="C13" s="3"/>
      <c r="D13" s="29">
        <v>3</v>
      </c>
      <c r="E13" s="5" t="s">
        <v>13</v>
      </c>
      <c r="I13" s="12"/>
      <c r="M13" s="19"/>
      <c r="P13" s="20"/>
    </row>
    <row r="14" spans="2:16" hidden="1">
      <c r="B14" s="3"/>
      <c r="C14" s="3"/>
      <c r="D14" s="29">
        <v>4</v>
      </c>
      <c r="E14" s="5" t="s">
        <v>13</v>
      </c>
      <c r="F14" s="5"/>
      <c r="H14" s="5"/>
      <c r="I14" s="12"/>
      <c r="M14" s="19"/>
      <c r="P14" s="20"/>
    </row>
    <row r="15" spans="2:16" hidden="1">
      <c r="D15" s="30">
        <v>0.08</v>
      </c>
      <c r="E15" s="5" t="s">
        <v>15</v>
      </c>
      <c r="F15" s="5"/>
      <c r="H15" s="5"/>
      <c r="I15" s="12"/>
      <c r="M15" s="19"/>
      <c r="P15" s="20"/>
    </row>
    <row r="16" spans="2:16" hidden="1">
      <c r="D16" s="31"/>
      <c r="E16" s="5"/>
      <c r="F16" s="5"/>
      <c r="M16" s="19"/>
      <c r="P16" s="20"/>
    </row>
    <row r="17" spans="1:16" hidden="1">
      <c r="D17" s="31"/>
      <c r="E17" s="5"/>
      <c r="F17" s="5"/>
      <c r="M17" s="19"/>
      <c r="P17" s="20"/>
    </row>
    <row r="18" spans="1:16">
      <c r="A18" s="40" t="s">
        <v>16</v>
      </c>
      <c r="B18" s="43"/>
      <c r="C18" s="43"/>
      <c r="D18" s="43"/>
      <c r="E18" s="43"/>
      <c r="F18" s="43"/>
      <c r="G18" s="43"/>
      <c r="H18" s="43"/>
      <c r="I18" s="44"/>
      <c r="J18" s="15" t="s">
        <v>17</v>
      </c>
      <c r="K18" s="26" t="s">
        <v>18</v>
      </c>
      <c r="L18" s="26"/>
      <c r="M18" s="15" t="s">
        <v>19</v>
      </c>
      <c r="N18" s="22"/>
      <c r="O18" s="22">
        <v>16</v>
      </c>
      <c r="P18" s="23">
        <v>2023</v>
      </c>
    </row>
    <row r="19" spans="1:16">
      <c r="A19" s="14" t="s">
        <v>20</v>
      </c>
      <c r="B19" s="26"/>
      <c r="C19" s="26" t="s">
        <v>21</v>
      </c>
      <c r="D19" s="32"/>
      <c r="E19" s="26"/>
      <c r="F19" s="26"/>
      <c r="G19" s="26"/>
      <c r="H19" s="26"/>
      <c r="I19" s="27"/>
      <c r="J19" s="15" t="s">
        <v>22</v>
      </c>
      <c r="K19" s="26">
        <v>2</v>
      </c>
      <c r="L19" s="27"/>
      <c r="M19" s="21" t="s">
        <v>23</v>
      </c>
      <c r="N19" s="24"/>
      <c r="O19" s="24">
        <v>1</v>
      </c>
      <c r="P19" s="25"/>
    </row>
    <row r="20" spans="1:16" ht="39">
      <c r="A20" s="39" t="s">
        <v>24</v>
      </c>
      <c r="B20" s="38" t="s">
        <v>25</v>
      </c>
      <c r="C20" s="38" t="s">
        <v>26</v>
      </c>
      <c r="D20" s="38" t="s">
        <v>27</v>
      </c>
      <c r="E20" s="38" t="s">
        <v>28</v>
      </c>
      <c r="F20" s="39" t="s">
        <v>29</v>
      </c>
      <c r="G20" s="38" t="s">
        <v>30</v>
      </c>
      <c r="H20" s="38" t="s">
        <v>31</v>
      </c>
      <c r="I20" s="38" t="s">
        <v>2</v>
      </c>
      <c r="J20" s="38" t="s">
        <v>32</v>
      </c>
      <c r="K20" s="38" t="s">
        <v>33</v>
      </c>
      <c r="L20" s="10" t="s">
        <v>34</v>
      </c>
      <c r="M20" s="10" t="s">
        <v>35</v>
      </c>
      <c r="N20" s="10" t="s">
        <v>36</v>
      </c>
      <c r="O20" s="10" t="s">
        <v>37</v>
      </c>
      <c r="P20" s="10" t="s">
        <v>38</v>
      </c>
    </row>
    <row r="21" spans="1:16" ht="13.5" customHeight="1">
      <c r="A21" s="45"/>
      <c r="B21" s="45"/>
      <c r="C21" s="45"/>
      <c r="D21" s="42"/>
      <c r="E21" s="41"/>
      <c r="F21" s="45"/>
      <c r="G21" s="45"/>
      <c r="H21" s="45"/>
      <c r="I21" s="45"/>
      <c r="J21" s="45"/>
      <c r="K21" s="45"/>
      <c r="L21" s="6"/>
      <c r="M21" s="6"/>
      <c r="N21" s="6"/>
      <c r="O21" s="6"/>
      <c r="P21" s="6"/>
    </row>
    <row r="22" spans="1:16" ht="45" customHeight="1">
      <c r="A22" s="35"/>
      <c r="B22" s="35"/>
      <c r="C22" s="35" t="s">
        <v>39</v>
      </c>
      <c r="D22" s="34" t="str">
        <f>IF(E22&gt;0,VLOOKUP(E22,$D$2:$E$15,2,FALSE),"")</f>
        <v>Renta Administración</v>
      </c>
      <c r="E22" s="46">
        <v>0.08</v>
      </c>
      <c r="F22" s="35"/>
      <c r="G22" s="47">
        <v>3200000</v>
      </c>
      <c r="H22" s="48" t="s">
        <v>12</v>
      </c>
      <c r="I22" s="36">
        <f>IF(H22&gt;0,VLOOKUP(H22,$H$2:$I$11,2,FALSE),"")</f>
        <v>1</v>
      </c>
      <c r="J22" s="9">
        <f>IF(E22&gt;0,E22*G22*I22,)</f>
        <v>256000</v>
      </c>
      <c r="K22" s="49">
        <f>J22*0.4</f>
        <v>102400</v>
      </c>
      <c r="L22" s="50"/>
      <c r="M22" s="51"/>
      <c r="N22" s="51"/>
      <c r="O22" s="51"/>
      <c r="P22" s="52"/>
    </row>
    <row r="23" spans="1:16" ht="45" customHeight="1">
      <c r="A23" s="35"/>
      <c r="B23" s="35"/>
      <c r="C23" s="35" t="s">
        <v>39</v>
      </c>
      <c r="D23" s="34" t="str">
        <f t="shared" ref="D23:D31" si="0">IF(E23&gt;0,VLOOKUP(E23,$D$2:$E$15,2,FALSE),"")</f>
        <v>Venta</v>
      </c>
      <c r="E23" s="53">
        <v>0.03</v>
      </c>
      <c r="F23" s="35"/>
      <c r="G23" s="54">
        <v>360000000</v>
      </c>
      <c r="H23" s="48" t="s">
        <v>11</v>
      </c>
      <c r="I23" s="36">
        <f>IF(H23&gt;0,VLOOKUP(H23,$H$2:$I$11,2,FALSE),"")</f>
        <v>0.05</v>
      </c>
      <c r="J23" s="9">
        <f t="shared" ref="J23:J31" si="1">IF(E23&gt;0,E23*G23*I23,)</f>
        <v>540000</v>
      </c>
      <c r="K23" s="49">
        <f t="shared" ref="K23:K31" si="2">J23*0.4</f>
        <v>216000</v>
      </c>
      <c r="L23" s="50"/>
      <c r="M23" s="51"/>
      <c r="N23" s="51"/>
      <c r="O23" s="51"/>
      <c r="P23" s="52"/>
    </row>
    <row r="24" spans="1:16" ht="45" customHeight="1">
      <c r="A24" s="35"/>
      <c r="B24" s="35"/>
      <c r="C24" s="35"/>
      <c r="D24" s="34" t="str">
        <f t="shared" si="0"/>
        <v>Venta</v>
      </c>
      <c r="E24" s="53">
        <v>0.03</v>
      </c>
      <c r="F24" s="55"/>
      <c r="G24" s="54"/>
      <c r="H24" s="48" t="s">
        <v>4</v>
      </c>
      <c r="I24" s="36">
        <f t="shared" ref="I24:I31" si="3">IF(H24&gt;0,VLOOKUP(H24,$H$2:$I$11,2,FALSE),"")</f>
        <v>0.25</v>
      </c>
      <c r="J24" s="9">
        <f t="shared" si="1"/>
        <v>0</v>
      </c>
      <c r="K24" s="49">
        <f t="shared" si="2"/>
        <v>0</v>
      </c>
      <c r="L24" s="50"/>
      <c r="M24" s="51"/>
      <c r="N24" s="51"/>
      <c r="O24" s="51"/>
      <c r="P24" s="52"/>
    </row>
    <row r="25" spans="1:16" ht="45" customHeight="1">
      <c r="A25" s="35"/>
      <c r="B25" s="35"/>
      <c r="C25" s="35"/>
      <c r="D25" s="34" t="str">
        <f t="shared" si="0"/>
        <v/>
      </c>
      <c r="E25" s="53"/>
      <c r="F25" s="55"/>
      <c r="G25" s="56"/>
      <c r="H25" s="48"/>
      <c r="I25" s="36" t="str">
        <f t="shared" si="3"/>
        <v/>
      </c>
      <c r="J25" s="9">
        <f t="shared" si="1"/>
        <v>0</v>
      </c>
      <c r="K25" s="49">
        <f t="shared" si="2"/>
        <v>0</v>
      </c>
      <c r="L25" s="50"/>
      <c r="M25" s="51"/>
      <c r="N25" s="51"/>
      <c r="O25" s="51"/>
      <c r="P25" s="52"/>
    </row>
    <row r="26" spans="1:16" ht="45" customHeight="1">
      <c r="A26" s="57"/>
      <c r="B26" s="57"/>
      <c r="C26" s="35"/>
      <c r="D26" s="34" t="str">
        <f t="shared" si="0"/>
        <v/>
      </c>
      <c r="E26" s="53"/>
      <c r="F26" s="57"/>
      <c r="G26" s="56"/>
      <c r="H26" s="48"/>
      <c r="I26" s="36" t="str">
        <f t="shared" si="3"/>
        <v/>
      </c>
      <c r="J26" s="9">
        <f t="shared" si="1"/>
        <v>0</v>
      </c>
      <c r="K26" s="49">
        <f t="shared" si="2"/>
        <v>0</v>
      </c>
      <c r="L26" s="50"/>
      <c r="M26" s="51"/>
      <c r="N26" s="51"/>
      <c r="O26" s="51"/>
      <c r="P26" s="52"/>
    </row>
    <row r="27" spans="1:16" ht="45" customHeight="1">
      <c r="A27" s="57"/>
      <c r="B27" s="57"/>
      <c r="C27" s="35"/>
      <c r="D27" s="34" t="str">
        <f t="shared" si="0"/>
        <v/>
      </c>
      <c r="E27" s="53"/>
      <c r="F27" s="57"/>
      <c r="G27" s="56"/>
      <c r="H27" s="48"/>
      <c r="I27" s="36" t="str">
        <f t="shared" si="3"/>
        <v/>
      </c>
      <c r="J27" s="9">
        <f t="shared" si="1"/>
        <v>0</v>
      </c>
      <c r="K27" s="49">
        <f t="shared" si="2"/>
        <v>0</v>
      </c>
      <c r="L27" s="50"/>
      <c r="M27" s="51"/>
      <c r="N27" s="51"/>
      <c r="O27" s="51"/>
      <c r="P27" s="52"/>
    </row>
    <row r="28" spans="1:16" ht="45" customHeight="1">
      <c r="A28" s="57"/>
      <c r="B28" s="57"/>
      <c r="C28" s="35"/>
      <c r="D28" s="34" t="str">
        <f t="shared" si="0"/>
        <v/>
      </c>
      <c r="E28" s="53"/>
      <c r="F28" s="57"/>
      <c r="G28" s="56"/>
      <c r="H28" s="48"/>
      <c r="I28" s="36" t="str">
        <f t="shared" si="3"/>
        <v/>
      </c>
      <c r="J28" s="9">
        <f t="shared" si="1"/>
        <v>0</v>
      </c>
      <c r="K28" s="49">
        <f t="shared" si="2"/>
        <v>0</v>
      </c>
      <c r="L28" s="50"/>
      <c r="M28" s="51"/>
      <c r="N28" s="51"/>
      <c r="O28" s="51"/>
      <c r="P28" s="52"/>
    </row>
    <row r="29" spans="1:16" ht="45" customHeight="1">
      <c r="A29" s="57"/>
      <c r="B29" s="57"/>
      <c r="C29" s="35"/>
      <c r="D29" s="34" t="str">
        <f t="shared" si="0"/>
        <v/>
      </c>
      <c r="E29" s="53"/>
      <c r="F29" s="57"/>
      <c r="G29" s="56"/>
      <c r="H29" s="48"/>
      <c r="I29" s="36" t="str">
        <f t="shared" si="3"/>
        <v/>
      </c>
      <c r="J29" s="9">
        <f>IF(E29&gt;0,E29*G29*I29,)</f>
        <v>0</v>
      </c>
      <c r="K29" s="49">
        <f t="shared" si="2"/>
        <v>0</v>
      </c>
      <c r="L29" s="50"/>
      <c r="M29" s="51"/>
      <c r="N29" s="51"/>
      <c r="O29" s="51"/>
      <c r="P29" s="52"/>
    </row>
    <row r="30" spans="1:16" ht="45" customHeight="1">
      <c r="A30" s="57"/>
      <c r="B30" s="57"/>
      <c r="C30" s="35"/>
      <c r="D30" s="34" t="str">
        <f t="shared" si="0"/>
        <v/>
      </c>
      <c r="E30" s="53"/>
      <c r="F30" s="57"/>
      <c r="G30" s="56"/>
      <c r="H30" s="48"/>
      <c r="I30" s="36" t="str">
        <f t="shared" si="3"/>
        <v/>
      </c>
      <c r="J30" s="9">
        <f t="shared" si="1"/>
        <v>0</v>
      </c>
      <c r="K30" s="49">
        <f t="shared" si="2"/>
        <v>0</v>
      </c>
      <c r="L30" s="50"/>
      <c r="M30" s="51"/>
      <c r="N30" s="51"/>
      <c r="O30" s="51"/>
      <c r="P30" s="52"/>
    </row>
    <row r="31" spans="1:16" ht="45" customHeight="1">
      <c r="A31" s="57"/>
      <c r="B31" s="57"/>
      <c r="C31" s="35"/>
      <c r="D31" s="34" t="str">
        <f t="shared" si="0"/>
        <v/>
      </c>
      <c r="E31" s="53"/>
      <c r="F31" s="57"/>
      <c r="G31" s="56"/>
      <c r="H31" s="48"/>
      <c r="I31" s="36" t="str">
        <f t="shared" si="3"/>
        <v/>
      </c>
      <c r="J31" s="9">
        <f t="shared" si="1"/>
        <v>0</v>
      </c>
      <c r="K31" s="49">
        <f t="shared" si="2"/>
        <v>0</v>
      </c>
      <c r="L31" s="50"/>
      <c r="M31" s="51"/>
      <c r="N31" s="51"/>
      <c r="O31" s="51"/>
      <c r="P31" s="52"/>
    </row>
    <row r="32" spans="1:16">
      <c r="A32" s="13" t="s">
        <v>40</v>
      </c>
      <c r="B32" s="58"/>
      <c r="C32" s="58"/>
      <c r="D32" s="59"/>
      <c r="E32" s="60"/>
      <c r="F32" s="58"/>
      <c r="G32" s="58"/>
      <c r="H32" s="58"/>
      <c r="I32" s="60"/>
      <c r="J32" s="11">
        <f>SUM(J22:J31)</f>
        <v>796000</v>
      </c>
      <c r="K32" s="11">
        <f>IF(J32&lt;Validaciones!A2,Validaciones!A3,IF(J32*40%&gt;Validaciones!A2,F27Liquidacion_comisiones!J32*40%,IF(J32*40%&lt;Validaciones!A2,Validaciones!A2,0)))</f>
        <v>0</v>
      </c>
      <c r="L32" s="61"/>
      <c r="M32" s="61"/>
      <c r="N32" s="61"/>
      <c r="O32" s="61"/>
      <c r="P32" s="61"/>
    </row>
  </sheetData>
  <sheetProtection algorithmName="SHA-512" hashValue="dTTGE/SHQ5I0Ki2Rc7F7QH4rHa+OvKNVUmlXTXFcC6CRcSrKkza8xesjd9HFP/5ZK2OIQIZI1yAO9Ui7fKcKOg==" saltValue="43UkIapKgDGqY3Z7HRS4nA==" spinCount="100000" sheet="1" autoFilter="0"/>
  <autoFilter ref="A20:P32" xr:uid="{00000000-0001-0000-0100-000000000000}"/>
  <mergeCells count="23">
    <mergeCell ref="L32:P32"/>
    <mergeCell ref="L25:P25"/>
    <mergeCell ref="L26:P26"/>
    <mergeCell ref="L27:P27"/>
    <mergeCell ref="L28:P28"/>
    <mergeCell ref="L29:P29"/>
    <mergeCell ref="L31:P31"/>
    <mergeCell ref="B20:B21"/>
    <mergeCell ref="A20:A21"/>
    <mergeCell ref="I20:I21"/>
    <mergeCell ref="A18:I18"/>
    <mergeCell ref="L30:P30"/>
    <mergeCell ref="F20:F21"/>
    <mergeCell ref="E20:E21"/>
    <mergeCell ref="D20:D21"/>
    <mergeCell ref="C20:C21"/>
    <mergeCell ref="L22:P22"/>
    <mergeCell ref="L23:P23"/>
    <mergeCell ref="L24:P24"/>
    <mergeCell ref="G20:G21"/>
    <mergeCell ref="H20:H21"/>
    <mergeCell ref="J20:J21"/>
    <mergeCell ref="K20:K21"/>
  </mergeCells>
  <phoneticPr fontId="2" type="noConversion"/>
  <dataValidations disablePrompts="1" count="3">
    <dataValidation type="list" allowBlank="1" showInputMessage="1" showErrorMessage="1" sqref="E32:E39" xr:uid="{CB43B38E-E239-43B4-A489-0F49BF3EDA9B}">
      <formula1>$D$2:$D$16</formula1>
    </dataValidation>
    <dataValidation type="list" allowBlank="1" showInputMessage="1" showErrorMessage="1" sqref="E22:E31" xr:uid="{29E2042A-A17B-432A-ABD0-5E68A14B32DA}">
      <formula1>$D$2:$D$15</formula1>
    </dataValidation>
    <dataValidation type="list" allowBlank="1" showInputMessage="1" showErrorMessage="1" sqref="H22:H31" xr:uid="{A29048D6-AF5D-4170-A46C-0D6257B82EF9}">
      <formula1>$H$2:$H$11</formula1>
    </dataValidation>
  </dataValidations>
  <pageMargins left="0.70000000000000007" right="0.70000000000000007" top="1.51171875" bottom="0.75000000000000011" header="0.30000000000000004" footer="0.30000000000000004"/>
  <pageSetup scale="90" orientation="landscape" r:id="rId1"/>
  <headerFooter>
    <oddHeader>&amp;L&amp;G
&amp;R&amp;G</oddHeader>
    <oddFooter xml:space="preserve">&amp;C&amp;"Calibri (Cuerpo),Normal"&amp;8ALEXANDRA RIVERA FINCA RAIZ SAS
     “Realizamos sus sueños, haciéndolos nuestros”            &amp;RF27 V.10
</oddFooter>
  </headerFooter>
  <legacyDrawingHF r:id="rId2"/>
  <extLst>
    <ext xmlns:mx="http://schemas.microsoft.com/office/mac/excel/2008/main" uri="{64002731-A6B0-56B0-2670-7721B7C09600}">
      <mx:PLV Mode="1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6F8B13-69E9-4E33-90D0-5B76A3242026}">
  <dimension ref="A1:A3"/>
  <sheetViews>
    <sheetView tabSelected="1" workbookViewId="0">
      <selection activeCell="A7" sqref="A7"/>
    </sheetView>
  </sheetViews>
  <sheetFormatPr defaultColWidth="11" defaultRowHeight="15.75"/>
  <cols>
    <col min="1" max="1" width="11" style="37"/>
  </cols>
  <sheetData>
    <row r="1" spans="1:1">
      <c r="A1" s="37" t="s">
        <v>41</v>
      </c>
    </row>
    <row r="2" spans="1:1">
      <c r="A2" s="37">
        <v>1300000</v>
      </c>
    </row>
    <row r="3" spans="1:1">
      <c r="A3" s="37">
        <v>0</v>
      </c>
    </row>
  </sheetData>
  <sheetProtection algorithmName="SHA-512" hashValue="wgaLXNhlsoP8IqyLZ5hXWrjv3oPqPi/R8V2KTM5X2Z3/adfv6SZXoU2oRxBktoV6N78DqoJUvQqAO9ZByJfrSQ==" saltValue="gNYSWUW9BWYUadrcNE1nVw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Usuario de Microsoft Office</dc:creator>
  <cp:keywords/>
  <dc:description/>
  <cp:lastModifiedBy>Alexandra Rivera Finca Raiz ARFincaRaizSAS</cp:lastModifiedBy>
  <cp:revision/>
  <dcterms:created xsi:type="dcterms:W3CDTF">2017-11-03T15:58:27Z</dcterms:created>
  <dcterms:modified xsi:type="dcterms:W3CDTF">2024-10-15T19:50:36Z</dcterms:modified>
  <cp:category/>
  <cp:contentStatus/>
</cp:coreProperties>
</file>